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r\Desktop\"/>
    </mc:Choice>
  </mc:AlternateContent>
  <bookViews>
    <workbookView xWindow="0" yWindow="0" windowWidth="19200" windowHeight="6950"/>
  </bookViews>
  <sheets>
    <sheet name="Men" sheetId="2" r:id="rId1"/>
    <sheet name="Women" sheetId="3" r:id="rId2"/>
  </sheets>
  <definedNames>
    <definedName name="_xlnm.Print_Area" localSheetId="1">Women!$A$1:$V$16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2" l="1"/>
  <c r="V13" i="3" l="1"/>
  <c r="V14" i="3"/>
  <c r="V16" i="3"/>
  <c r="P13" i="3"/>
  <c r="P14" i="3"/>
  <c r="P7" i="3"/>
  <c r="Q7" i="3" s="1"/>
  <c r="P9" i="3"/>
  <c r="Q9" i="3" s="1"/>
  <c r="P8" i="3"/>
  <c r="Q8" i="3" s="1"/>
  <c r="P11" i="3"/>
  <c r="P6" i="3"/>
  <c r="Q6" i="3" s="1"/>
  <c r="P12" i="3"/>
  <c r="Q12" i="3" s="1"/>
  <c r="V12" i="3" s="1"/>
  <c r="P15" i="3"/>
  <c r="P16" i="3"/>
  <c r="P10" i="3"/>
  <c r="Q10" i="3" s="1"/>
  <c r="G13" i="3"/>
  <c r="G14" i="3"/>
  <c r="G7" i="3"/>
  <c r="H7" i="3" s="1"/>
  <c r="G9" i="3"/>
  <c r="H9" i="3" s="1"/>
  <c r="G8" i="3"/>
  <c r="H8" i="3" s="1"/>
  <c r="G11" i="3"/>
  <c r="H11" i="3" s="1"/>
  <c r="G6" i="3"/>
  <c r="H6" i="3" s="1"/>
  <c r="G12" i="3"/>
  <c r="G15" i="3"/>
  <c r="G16" i="3"/>
  <c r="G10" i="3"/>
  <c r="H10" i="3" s="1"/>
  <c r="V29" i="2"/>
  <c r="V30" i="2"/>
  <c r="V31" i="2"/>
  <c r="V32" i="2"/>
  <c r="V21" i="2"/>
  <c r="V33" i="2"/>
  <c r="P6" i="2"/>
  <c r="Q6" i="2" s="1"/>
  <c r="P11" i="2"/>
  <c r="Q11" i="2" s="1"/>
  <c r="P29" i="2"/>
  <c r="P8" i="2"/>
  <c r="Q8" i="2" s="1"/>
  <c r="P15" i="2"/>
  <c r="Q15" i="2" s="1"/>
  <c r="P27" i="2"/>
  <c r="Q27" i="2" s="1"/>
  <c r="V27" i="2" s="1"/>
  <c r="P26" i="2"/>
  <c r="P7" i="2"/>
  <c r="Q7" i="2" s="1"/>
  <c r="P9" i="2"/>
  <c r="Q9" i="2" s="1"/>
  <c r="P24" i="2"/>
  <c r="Q24" i="2" s="1"/>
  <c r="V24" i="2" s="1"/>
  <c r="P30" i="2"/>
  <c r="P31" i="2"/>
  <c r="P17" i="2"/>
  <c r="Q17" i="2" s="1"/>
  <c r="P14" i="2"/>
  <c r="P22" i="2"/>
  <c r="P32" i="2"/>
  <c r="P20" i="2"/>
  <c r="Q20" i="2" s="1"/>
  <c r="V20" i="2" s="1"/>
  <c r="P12" i="2"/>
  <c r="Q12" i="2" s="1"/>
  <c r="P10" i="2"/>
  <c r="Q10" i="2" s="1"/>
  <c r="P25" i="2"/>
  <c r="Q25" i="2" s="1"/>
  <c r="V25" i="2" s="1"/>
  <c r="P21" i="2"/>
  <c r="P33" i="2"/>
  <c r="P16" i="2"/>
  <c r="P19" i="2"/>
  <c r="P18" i="2"/>
  <c r="P28" i="2"/>
  <c r="P23" i="2"/>
  <c r="Q23" i="2" s="1"/>
  <c r="V23" i="2" s="1"/>
  <c r="P13" i="2"/>
  <c r="Q13" i="2" s="1"/>
  <c r="F6" i="2"/>
  <c r="G6" i="2" s="1"/>
  <c r="F11" i="2"/>
  <c r="G11" i="2" s="1"/>
  <c r="F29" i="2"/>
  <c r="F8" i="2"/>
  <c r="G8" i="2" s="1"/>
  <c r="F15" i="2"/>
  <c r="G15" i="2" s="1"/>
  <c r="V15" i="2" s="1"/>
  <c r="F27" i="2"/>
  <c r="F26" i="2"/>
  <c r="G26" i="2" s="1"/>
  <c r="V26" i="2" s="1"/>
  <c r="F7" i="2"/>
  <c r="G7" i="2" s="1"/>
  <c r="F9" i="2"/>
  <c r="G9" i="2" s="1"/>
  <c r="F24" i="2"/>
  <c r="F30" i="2"/>
  <c r="F31" i="2"/>
  <c r="F17" i="2"/>
  <c r="G17" i="2" s="1"/>
  <c r="F14" i="2"/>
  <c r="G14" i="2" s="1"/>
  <c r="F22" i="2"/>
  <c r="G22" i="2" s="1"/>
  <c r="V22" i="2" s="1"/>
  <c r="F32" i="2"/>
  <c r="F20" i="2"/>
  <c r="F12" i="2"/>
  <c r="G12" i="2" s="1"/>
  <c r="F10" i="2"/>
  <c r="G10" i="2" s="1"/>
  <c r="F25" i="2"/>
  <c r="F21" i="2"/>
  <c r="F33" i="2"/>
  <c r="F16" i="2"/>
  <c r="G16" i="2" s="1"/>
  <c r="F19" i="2"/>
  <c r="G19" i="2" s="1"/>
  <c r="F18" i="2"/>
  <c r="G18" i="2" s="1"/>
  <c r="F28" i="2"/>
  <c r="K4" i="2"/>
  <c r="K22" i="2"/>
  <c r="F13" i="2"/>
  <c r="G13" i="2" s="1"/>
  <c r="F16" i="3"/>
  <c r="L16" i="3" s="1"/>
  <c r="F15" i="3"/>
  <c r="V15" i="3" s="1"/>
  <c r="F12" i="3"/>
  <c r="L12" i="3" s="1"/>
  <c r="F6" i="3"/>
  <c r="L6" i="3" s="1"/>
  <c r="M6" i="3" s="1"/>
  <c r="F11" i="3"/>
  <c r="L11" i="3" s="1"/>
  <c r="M11" i="3" s="1"/>
  <c r="F8" i="3"/>
  <c r="L8" i="3" s="1"/>
  <c r="M8" i="3" s="1"/>
  <c r="F9" i="3"/>
  <c r="L9" i="3" s="1"/>
  <c r="M9" i="3" s="1"/>
  <c r="F7" i="3"/>
  <c r="L7" i="3" s="1"/>
  <c r="M7" i="3" s="1"/>
  <c r="F14" i="3"/>
  <c r="L14" i="3" s="1"/>
  <c r="F13" i="3"/>
  <c r="L13" i="3" s="1"/>
  <c r="F10" i="3"/>
  <c r="L10" i="3" s="1"/>
  <c r="M10" i="3" s="1"/>
  <c r="O28" i="2"/>
  <c r="K28" i="2" s="1"/>
  <c r="L28" i="2" s="1"/>
  <c r="V28" i="2" s="1"/>
  <c r="O6" i="2"/>
  <c r="K6" i="2" s="1"/>
  <c r="O11" i="2"/>
  <c r="K11" i="2" s="1"/>
  <c r="L11" i="2" s="1"/>
  <c r="V11" i="2" s="1"/>
  <c r="O29" i="2"/>
  <c r="K29" i="2" s="1"/>
  <c r="O8" i="2"/>
  <c r="K8" i="2" s="1"/>
  <c r="O15" i="2"/>
  <c r="K15" i="2" s="1"/>
  <c r="O27" i="2"/>
  <c r="K27" i="2" s="1"/>
  <c r="O26" i="2"/>
  <c r="K26" i="2" s="1"/>
  <c r="O7" i="2"/>
  <c r="K7" i="2" s="1"/>
  <c r="O9" i="2"/>
  <c r="K9" i="2" s="1"/>
  <c r="O24" i="2"/>
  <c r="K24" i="2" s="1"/>
  <c r="O30" i="2"/>
  <c r="K30" i="2" s="1"/>
  <c r="O31" i="2"/>
  <c r="K31" i="2" s="1"/>
  <c r="O17" i="2"/>
  <c r="K17" i="2" s="1"/>
  <c r="O14" i="2"/>
  <c r="K14" i="2" s="1"/>
  <c r="O32" i="2"/>
  <c r="K32" i="2" s="1"/>
  <c r="O20" i="2"/>
  <c r="K20" i="2" s="1"/>
  <c r="O12" i="2"/>
  <c r="K12" i="2" s="1"/>
  <c r="L12" i="2" s="1"/>
  <c r="V12" i="2" s="1"/>
  <c r="O10" i="2"/>
  <c r="K10" i="2" s="1"/>
  <c r="O25" i="2"/>
  <c r="K25" i="2" s="1"/>
  <c r="O21" i="2"/>
  <c r="K21" i="2" s="1"/>
  <c r="O33" i="2"/>
  <c r="K33" i="2" s="1"/>
  <c r="O16" i="2"/>
  <c r="K16" i="2" s="1"/>
  <c r="O19" i="2"/>
  <c r="K19" i="2" s="1"/>
  <c r="L19" i="2" s="1"/>
  <c r="O18" i="2"/>
  <c r="K18" i="2" s="1"/>
  <c r="O13" i="2"/>
  <c r="K13" i="2" s="1"/>
  <c r="L10" i="2" l="1"/>
  <c r="V10" i="2" s="1"/>
  <c r="L16" i="2"/>
  <c r="V16" i="2" s="1"/>
  <c r="L13" i="2"/>
  <c r="L17" i="2"/>
  <c r="V17" i="2" s="1"/>
  <c r="L6" i="2"/>
  <c r="V6" i="2" s="1"/>
  <c r="L18" i="2"/>
  <c r="V18" i="2" s="1"/>
  <c r="L7" i="2"/>
  <c r="V7" i="2" s="1"/>
  <c r="L8" i="2"/>
  <c r="V8" i="2" s="1"/>
  <c r="V11" i="3"/>
  <c r="V7" i="3"/>
  <c r="V8" i="3"/>
  <c r="V6" i="3"/>
  <c r="V9" i="3"/>
  <c r="V10" i="3"/>
  <c r="V19" i="2"/>
  <c r="V13" i="2"/>
  <c r="L14" i="2"/>
  <c r="V14" i="2" s="1"/>
  <c r="L9" i="2"/>
  <c r="V9" i="2" s="1"/>
</calcChain>
</file>

<file path=xl/sharedStrings.xml><?xml version="1.0" encoding="utf-8"?>
<sst xmlns="http://schemas.openxmlformats.org/spreadsheetml/2006/main" count="209" uniqueCount="110">
  <si>
    <t>FirstName</t>
  </si>
  <si>
    <t>LastName</t>
  </si>
  <si>
    <t>Total</t>
  </si>
  <si>
    <t>Emanuela</t>
  </si>
  <si>
    <t>Bandol</t>
  </si>
  <si>
    <t>Andrea</t>
  </si>
  <si>
    <t>Binder-Leckie</t>
  </si>
  <si>
    <t>Travis</t>
  </si>
  <si>
    <t>Brown</t>
  </si>
  <si>
    <t>Adam</t>
  </si>
  <si>
    <t>Campbell</t>
  </si>
  <si>
    <t>Christian</t>
  </si>
  <si>
    <t>De Jager</t>
  </si>
  <si>
    <t>Joel</t>
  </si>
  <si>
    <t>Desgreniers</t>
  </si>
  <si>
    <t>Lori Anne</t>
  </si>
  <si>
    <t>Donald</t>
  </si>
  <si>
    <t>Stano</t>
  </si>
  <si>
    <t>Faban</t>
  </si>
  <si>
    <t>Marg</t>
  </si>
  <si>
    <t>Fedyna</t>
  </si>
  <si>
    <t>Gavin</t>
  </si>
  <si>
    <t>Harmacy</t>
  </si>
  <si>
    <t>Colin</t>
  </si>
  <si>
    <t>Johnson</t>
  </si>
  <si>
    <t>Ashley</t>
  </si>
  <si>
    <t>Schiller</t>
  </si>
  <si>
    <t>Knight</t>
  </si>
  <si>
    <t>Laura</t>
  </si>
  <si>
    <t>Kosakoski</t>
  </si>
  <si>
    <t>Jeff</t>
  </si>
  <si>
    <t>Krar</t>
  </si>
  <si>
    <t>Jason</t>
  </si>
  <si>
    <t>Lavigne</t>
  </si>
  <si>
    <t>Duncan</t>
  </si>
  <si>
    <t>Marsden</t>
  </si>
  <si>
    <t>Aengus</t>
  </si>
  <si>
    <t>McCullough</t>
  </si>
  <si>
    <t>Kylee</t>
  </si>
  <si>
    <t>Ohler</t>
  </si>
  <si>
    <t>Caroline</t>
  </si>
  <si>
    <t>Reid</t>
  </si>
  <si>
    <t>Michelle</t>
  </si>
  <si>
    <t>Katchur Roberts</t>
  </si>
  <si>
    <t>Luke</t>
  </si>
  <si>
    <t>Seed</t>
  </si>
  <si>
    <t>Tom</t>
  </si>
  <si>
    <t>Stephen</t>
  </si>
  <si>
    <t>Alex</t>
  </si>
  <si>
    <t>Stieda</t>
  </si>
  <si>
    <t>Mark</t>
  </si>
  <si>
    <t>Toth</t>
  </si>
  <si>
    <t>Marcus</t>
  </si>
  <si>
    <t>Zamzow</t>
  </si>
  <si>
    <t>Glenda</t>
  </si>
  <si>
    <t>Nayem</t>
  </si>
  <si>
    <t>Al Salem</t>
  </si>
  <si>
    <t>Martin</t>
  </si>
  <si>
    <t>Labuta</t>
  </si>
  <si>
    <t>Runka</t>
  </si>
  <si>
    <t>Gender</t>
  </si>
  <si>
    <t>Age</t>
  </si>
  <si>
    <t>City</t>
  </si>
  <si>
    <t>M</t>
  </si>
  <si>
    <t>CALGARY</t>
  </si>
  <si>
    <t>F</t>
  </si>
  <si>
    <t>Westkelowna</t>
  </si>
  <si>
    <t>Calgary</t>
  </si>
  <si>
    <t>Canmore</t>
  </si>
  <si>
    <t>Nelson</t>
  </si>
  <si>
    <t>Edmonton</t>
  </si>
  <si>
    <t>leduc</t>
  </si>
  <si>
    <t>Kelowna</t>
  </si>
  <si>
    <t>Lake Louise</t>
  </si>
  <si>
    <t>Harry</t>
  </si>
  <si>
    <t>Birt</t>
  </si>
  <si>
    <t>Invermere</t>
  </si>
  <si>
    <t>David</t>
  </si>
  <si>
    <t>Lebrun</t>
  </si>
  <si>
    <t>Rob</t>
  </si>
  <si>
    <t>Orchiston</t>
  </si>
  <si>
    <t>Brian</t>
  </si>
  <si>
    <t>Nichols</t>
  </si>
  <si>
    <t>Time</t>
  </si>
  <si>
    <t>Points</t>
  </si>
  <si>
    <t>Skiduro</t>
  </si>
  <si>
    <t>Vertical</t>
  </si>
  <si>
    <t>Panorama</t>
  </si>
  <si>
    <t>min</t>
  </si>
  <si>
    <t>sec</t>
  </si>
  <si>
    <t>tot sec</t>
  </si>
  <si>
    <t>Jakub</t>
  </si>
  <si>
    <t>Subera</t>
  </si>
  <si>
    <t>Sellers</t>
  </si>
  <si>
    <t>Steve</t>
  </si>
  <si>
    <t>Individual</t>
  </si>
  <si>
    <t>Min</t>
  </si>
  <si>
    <t>Sec</t>
  </si>
  <si>
    <t>Hr</t>
  </si>
  <si>
    <t>Steepstyle</t>
  </si>
  <si>
    <t>Win-&gt;</t>
  </si>
  <si>
    <t>STEEP DREAMS 2017</t>
  </si>
  <si>
    <t>Brenda</t>
  </si>
  <si>
    <t>Critchley</t>
  </si>
  <si>
    <t>Overall Results - Women</t>
  </si>
  <si>
    <t>Overall Results - Men</t>
  </si>
  <si>
    <t>(all times in minutes)</t>
  </si>
  <si>
    <t>Peter</t>
  </si>
  <si>
    <t>Doug</t>
  </si>
  <si>
    <t>Lipinski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</si>
</sst>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1" fillId="0" borderId="1" xfId="0" applyFont="1" applyBorder="1"/>
    <xf numFmtId="0" fontId="0" fillId="0" borderId="1" xfId="0" applyBorder="1"/>
    <xf numFmtId="0" fontId="4" fillId="0" borderId="1" xfId="0" applyFont="1" applyBorder="1"/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2" fillId="0" borderId="0" xfId="0" applyFont="1"/>
    <xf numFmtId="2" fontId="0" fillId="0" borderId="0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tabSelected="1" zoomScaleNormal="100" workbookViewId="0">
      <pane ySplit="5" topLeftCell="A6" activePane="bottomLeft" state="frozen"/>
      <selection pane="bottomLeft" activeCell="Y11" sqref="Y11"/>
    </sheetView>
  </sheetViews>
  <sheetFormatPr defaultRowHeight="14.5" x14ac:dyDescent="0.35"/>
  <cols>
    <col min="1" max="1" width="9.26953125" bestFit="1" customWidth="1"/>
    <col min="2" max="2" width="14.1796875" bestFit="1" customWidth="1"/>
    <col min="3" max="3" width="7" style="3" bestFit="1" customWidth="1"/>
    <col min="4" max="4" width="6.26953125" style="3" customWidth="1"/>
    <col min="5" max="5" width="12.08984375" bestFit="1" customWidth="1"/>
    <col min="6" max="6" width="8.7265625" style="10"/>
    <col min="8" max="10" width="8.7265625" hidden="1" customWidth="1"/>
    <col min="11" max="11" width="8.7265625" style="12"/>
    <col min="12" max="12" width="7.81640625" customWidth="1"/>
    <col min="13" max="15" width="8.7265625" hidden="1" customWidth="1"/>
    <col min="16" max="16" width="8.7265625" style="10"/>
    <col min="18" max="20" width="0" hidden="1" customWidth="1"/>
    <col min="21" max="21" width="10" style="10" customWidth="1"/>
    <col min="22" max="22" width="8.7265625" style="14"/>
  </cols>
  <sheetData>
    <row r="1" spans="1:28" ht="23.5" x14ac:dyDescent="0.55000000000000004">
      <c r="A1" s="19" t="s">
        <v>101</v>
      </c>
      <c r="F1" s="18"/>
      <c r="K1" s="21"/>
      <c r="P1" s="18"/>
      <c r="U1" s="18"/>
      <c r="V1" s="17"/>
    </row>
    <row r="2" spans="1:28" ht="21" x14ac:dyDescent="0.5">
      <c r="A2" s="20" t="s">
        <v>105</v>
      </c>
      <c r="F2" s="18"/>
      <c r="K2" s="21"/>
      <c r="P2" s="18"/>
      <c r="U2" s="18"/>
      <c r="V2" s="17"/>
    </row>
    <row r="3" spans="1:28" x14ac:dyDescent="0.35">
      <c r="A3" t="s">
        <v>106</v>
      </c>
      <c r="F3" s="22" t="s">
        <v>95</v>
      </c>
      <c r="G3" s="23"/>
      <c r="H3" s="6"/>
      <c r="I3" s="6"/>
      <c r="J3" s="6"/>
      <c r="K3" s="22" t="s">
        <v>85</v>
      </c>
      <c r="L3" s="23"/>
      <c r="M3" s="6"/>
      <c r="N3" s="6"/>
      <c r="O3" s="6"/>
      <c r="P3" s="22" t="s">
        <v>86</v>
      </c>
      <c r="Q3" s="23"/>
      <c r="R3" s="6"/>
      <c r="S3" s="6"/>
      <c r="T3" s="6"/>
      <c r="U3" s="9" t="s">
        <v>99</v>
      </c>
    </row>
    <row r="4" spans="1:28" x14ac:dyDescent="0.35">
      <c r="E4" t="s">
        <v>100</v>
      </c>
      <c r="F4" s="9">
        <v>114.68</v>
      </c>
      <c r="K4" s="13">
        <f>742/60</f>
        <v>12.366666666666667</v>
      </c>
      <c r="P4" s="9">
        <v>33.78</v>
      </c>
      <c r="U4" s="9">
        <v>85.75</v>
      </c>
    </row>
    <row r="5" spans="1:28" s="5" customFormat="1" x14ac:dyDescent="0.35">
      <c r="A5" s="5" t="s">
        <v>0</v>
      </c>
      <c r="B5" s="5" t="s">
        <v>1</v>
      </c>
      <c r="C5" s="7" t="s">
        <v>60</v>
      </c>
      <c r="D5" s="7" t="s">
        <v>61</v>
      </c>
      <c r="E5" s="5" t="s">
        <v>62</v>
      </c>
      <c r="F5" s="9" t="s">
        <v>83</v>
      </c>
      <c r="G5" s="5" t="s">
        <v>84</v>
      </c>
      <c r="H5" s="5" t="s">
        <v>98</v>
      </c>
      <c r="I5" s="5" t="s">
        <v>96</v>
      </c>
      <c r="J5" s="5" t="s">
        <v>97</v>
      </c>
      <c r="K5" s="13" t="s">
        <v>83</v>
      </c>
      <c r="L5" s="5" t="s">
        <v>84</v>
      </c>
      <c r="M5" s="5" t="s">
        <v>88</v>
      </c>
      <c r="N5" s="5" t="s">
        <v>89</v>
      </c>
      <c r="O5" s="5" t="s">
        <v>90</v>
      </c>
      <c r="P5" s="9" t="s">
        <v>83</v>
      </c>
      <c r="Q5" s="5" t="s">
        <v>84</v>
      </c>
      <c r="R5" s="5" t="s">
        <v>98</v>
      </c>
      <c r="S5" s="5" t="s">
        <v>96</v>
      </c>
      <c r="T5" s="5" t="s">
        <v>97</v>
      </c>
      <c r="U5" s="9" t="s">
        <v>84</v>
      </c>
      <c r="V5" s="14" t="s">
        <v>2</v>
      </c>
    </row>
    <row r="6" spans="1:28" x14ac:dyDescent="0.35">
      <c r="A6" t="s">
        <v>7</v>
      </c>
      <c r="B6" t="s">
        <v>8</v>
      </c>
      <c r="C6" s="3" t="s">
        <v>63</v>
      </c>
      <c r="D6" s="3">
        <v>26</v>
      </c>
      <c r="E6" t="s">
        <v>67</v>
      </c>
      <c r="F6" s="12">
        <f t="shared" ref="F6:F18" si="0">(H6*3600+I6*60+J6)/60</f>
        <v>115.46666666666667</v>
      </c>
      <c r="G6" s="8">
        <f t="shared" ref="G6:G18" si="1">$F$4/F6*100</f>
        <v>99.318706697459589</v>
      </c>
      <c r="H6">
        <v>1</v>
      </c>
      <c r="I6">
        <v>55</v>
      </c>
      <c r="J6">
        <v>28</v>
      </c>
      <c r="K6" s="12">
        <f t="shared" ref="K6:K18" si="2">O6/60</f>
        <v>12.633333333333333</v>
      </c>
      <c r="L6" s="8">
        <f t="shared" ref="L6:L14" si="3">$K$4/K6*100</f>
        <v>97.889182058047496</v>
      </c>
      <c r="M6">
        <v>12</v>
      </c>
      <c r="N6">
        <v>38</v>
      </c>
      <c r="O6">
        <f t="shared" ref="O6:O18" si="4">M6*60+N6</f>
        <v>758</v>
      </c>
      <c r="P6" s="12">
        <f t="shared" ref="P6:P18" si="5">(R6*3600+S6*60+T6)/60</f>
        <v>35.25</v>
      </c>
      <c r="Q6" s="8">
        <f t="shared" ref="Q6:Q13" si="6">$P$4/P6*100</f>
        <v>95.829787234042556</v>
      </c>
      <c r="S6">
        <v>35</v>
      </c>
      <c r="T6">
        <v>15</v>
      </c>
      <c r="U6" s="10">
        <v>61.61</v>
      </c>
      <c r="V6" s="16">
        <f t="shared" ref="V6:V33" si="7">L6+G6+Q6+U6</f>
        <v>354.64767598954967</v>
      </c>
    </row>
    <row r="7" spans="1:28" x14ac:dyDescent="0.35">
      <c r="A7" t="s">
        <v>107</v>
      </c>
      <c r="B7" t="s">
        <v>27</v>
      </c>
      <c r="C7" s="3" t="s">
        <v>63</v>
      </c>
      <c r="D7" s="3">
        <v>27</v>
      </c>
      <c r="E7" t="s">
        <v>70</v>
      </c>
      <c r="F7" s="12">
        <f t="shared" si="0"/>
        <v>114.68333333333334</v>
      </c>
      <c r="G7" s="8">
        <f t="shared" si="1"/>
        <v>99.997093445720097</v>
      </c>
      <c r="H7">
        <v>1</v>
      </c>
      <c r="I7">
        <v>54</v>
      </c>
      <c r="J7">
        <v>41</v>
      </c>
      <c r="K7" s="12">
        <f t="shared" si="2"/>
        <v>13.483333333333333</v>
      </c>
      <c r="L7" s="8">
        <f t="shared" si="3"/>
        <v>91.71817058096417</v>
      </c>
      <c r="M7">
        <v>13</v>
      </c>
      <c r="N7">
        <v>29</v>
      </c>
      <c r="O7">
        <f t="shared" si="4"/>
        <v>809</v>
      </c>
      <c r="P7" s="12">
        <f t="shared" si="5"/>
        <v>33.783333333333331</v>
      </c>
      <c r="Q7" s="8">
        <f t="shared" si="6"/>
        <v>99.990133201776032</v>
      </c>
      <c r="S7">
        <v>33</v>
      </c>
      <c r="T7">
        <v>47</v>
      </c>
      <c r="U7" s="10">
        <v>61.61</v>
      </c>
      <c r="V7" s="16">
        <f t="shared" si="7"/>
        <v>353.31539722846031</v>
      </c>
    </row>
    <row r="8" spans="1:28" x14ac:dyDescent="0.35">
      <c r="A8" t="s">
        <v>13</v>
      </c>
      <c r="B8" t="s">
        <v>14</v>
      </c>
      <c r="C8" s="3" t="s">
        <v>63</v>
      </c>
      <c r="D8" s="3">
        <v>26</v>
      </c>
      <c r="E8" t="s">
        <v>68</v>
      </c>
      <c r="F8" s="12">
        <f t="shared" si="0"/>
        <v>117.83333333333333</v>
      </c>
      <c r="G8" s="8">
        <f t="shared" si="1"/>
        <v>97.32390381895334</v>
      </c>
      <c r="H8">
        <v>1</v>
      </c>
      <c r="I8">
        <v>57</v>
      </c>
      <c r="J8">
        <v>50</v>
      </c>
      <c r="K8" s="12">
        <f t="shared" si="2"/>
        <v>13.85</v>
      </c>
      <c r="L8" s="8">
        <f t="shared" si="3"/>
        <v>89.290012033694353</v>
      </c>
      <c r="M8">
        <v>13</v>
      </c>
      <c r="N8">
        <v>51</v>
      </c>
      <c r="O8">
        <f t="shared" si="4"/>
        <v>831</v>
      </c>
      <c r="P8" s="12">
        <f t="shared" si="5"/>
        <v>35.516666666666666</v>
      </c>
      <c r="Q8" s="8">
        <f t="shared" si="6"/>
        <v>95.110276865321453</v>
      </c>
      <c r="S8">
        <v>35</v>
      </c>
      <c r="T8">
        <v>31</v>
      </c>
      <c r="U8" s="10">
        <v>52.45</v>
      </c>
      <c r="V8" s="16">
        <f t="shared" si="7"/>
        <v>334.17419271796911</v>
      </c>
    </row>
    <row r="9" spans="1:28" x14ac:dyDescent="0.35">
      <c r="A9" t="s">
        <v>30</v>
      </c>
      <c r="B9" t="s">
        <v>31</v>
      </c>
      <c r="C9" s="3" t="s">
        <v>63</v>
      </c>
      <c r="D9" s="3">
        <v>44</v>
      </c>
      <c r="E9" t="s">
        <v>67</v>
      </c>
      <c r="F9" s="12">
        <f t="shared" si="0"/>
        <v>147.55000000000001</v>
      </c>
      <c r="G9" s="8">
        <f t="shared" si="1"/>
        <v>77.722805828532699</v>
      </c>
      <c r="H9">
        <v>2</v>
      </c>
      <c r="I9">
        <v>27</v>
      </c>
      <c r="J9">
        <v>33</v>
      </c>
      <c r="K9" s="12">
        <f t="shared" si="2"/>
        <v>21.466666666666665</v>
      </c>
      <c r="L9" s="8">
        <f t="shared" si="3"/>
        <v>57.608695652173921</v>
      </c>
      <c r="M9">
        <v>21</v>
      </c>
      <c r="N9">
        <v>28</v>
      </c>
      <c r="O9">
        <f t="shared" si="4"/>
        <v>1288</v>
      </c>
      <c r="P9" s="12">
        <f t="shared" si="5"/>
        <v>41.35</v>
      </c>
      <c r="Q9" s="8">
        <f t="shared" si="6"/>
        <v>81.692865779927445</v>
      </c>
      <c r="S9">
        <v>41</v>
      </c>
      <c r="T9">
        <v>21</v>
      </c>
      <c r="U9" s="10">
        <v>30.8</v>
      </c>
      <c r="V9" s="16">
        <f t="shared" si="7"/>
        <v>247.82436726063406</v>
      </c>
    </row>
    <row r="10" spans="1:28" x14ac:dyDescent="0.35">
      <c r="A10" t="s">
        <v>50</v>
      </c>
      <c r="B10" t="s">
        <v>51</v>
      </c>
      <c r="C10" s="3" t="s">
        <v>63</v>
      </c>
      <c r="D10" s="3">
        <v>43</v>
      </c>
      <c r="E10" t="s">
        <v>67</v>
      </c>
      <c r="F10" s="12">
        <f t="shared" si="0"/>
        <v>139.56666666666666</v>
      </c>
      <c r="G10" s="8">
        <f t="shared" si="1"/>
        <v>82.16861714831623</v>
      </c>
      <c r="H10" s="1">
        <v>2</v>
      </c>
      <c r="I10" s="1">
        <v>19</v>
      </c>
      <c r="J10" s="1">
        <v>34</v>
      </c>
      <c r="K10" s="12">
        <f t="shared" si="2"/>
        <v>22.883333333333333</v>
      </c>
      <c r="L10" s="8">
        <f t="shared" si="3"/>
        <v>54.042243262927904</v>
      </c>
      <c r="M10" s="1">
        <v>22</v>
      </c>
      <c r="N10" s="1">
        <v>53</v>
      </c>
      <c r="O10">
        <f t="shared" si="4"/>
        <v>1373</v>
      </c>
      <c r="P10" s="12">
        <f t="shared" si="5"/>
        <v>42.7</v>
      </c>
      <c r="Q10" s="8">
        <f t="shared" si="6"/>
        <v>79.110070257611241</v>
      </c>
      <c r="R10" s="1"/>
      <c r="S10" s="1">
        <v>42</v>
      </c>
      <c r="T10" s="1">
        <v>42</v>
      </c>
      <c r="U10" s="10">
        <v>1</v>
      </c>
      <c r="V10" s="16">
        <f t="shared" si="7"/>
        <v>216.3209306688554</v>
      </c>
      <c r="W10" s="1"/>
      <c r="X10" s="1"/>
      <c r="Y10" s="1"/>
      <c r="Z10" s="1"/>
      <c r="AA10" s="1"/>
      <c r="AB10" s="1"/>
    </row>
    <row r="11" spans="1:28" x14ac:dyDescent="0.35">
      <c r="A11" t="s">
        <v>9</v>
      </c>
      <c r="B11" t="s">
        <v>10</v>
      </c>
      <c r="C11" s="3" t="s">
        <v>63</v>
      </c>
      <c r="D11" s="3">
        <v>38</v>
      </c>
      <c r="E11" t="s">
        <v>67</v>
      </c>
      <c r="F11" s="12">
        <f t="shared" si="0"/>
        <v>144</v>
      </c>
      <c r="G11" s="8">
        <f t="shared" si="1"/>
        <v>79.638888888888886</v>
      </c>
      <c r="H11">
        <v>2</v>
      </c>
      <c r="I11">
        <v>24</v>
      </c>
      <c r="K11" s="12">
        <f t="shared" si="2"/>
        <v>27.1</v>
      </c>
      <c r="L11" s="8">
        <f t="shared" si="3"/>
        <v>45.633456334563341</v>
      </c>
      <c r="M11">
        <v>27</v>
      </c>
      <c r="N11">
        <v>6</v>
      </c>
      <c r="O11">
        <f t="shared" si="4"/>
        <v>1626</v>
      </c>
      <c r="P11" s="12">
        <f t="shared" si="5"/>
        <v>37.799999999999997</v>
      </c>
      <c r="Q11" s="8">
        <f t="shared" si="6"/>
        <v>89.365079365079367</v>
      </c>
      <c r="S11">
        <v>37</v>
      </c>
      <c r="T11">
        <v>48</v>
      </c>
      <c r="V11" s="16">
        <f t="shared" si="7"/>
        <v>214.63742458853159</v>
      </c>
    </row>
    <row r="12" spans="1:28" x14ac:dyDescent="0.35">
      <c r="A12" t="s">
        <v>48</v>
      </c>
      <c r="B12" t="s">
        <v>49</v>
      </c>
      <c r="C12" s="3" t="s">
        <v>63</v>
      </c>
      <c r="D12" s="3">
        <v>55</v>
      </c>
      <c r="E12" t="s">
        <v>70</v>
      </c>
      <c r="F12" s="12">
        <f t="shared" si="0"/>
        <v>170.16666666666666</v>
      </c>
      <c r="G12" s="8">
        <f t="shared" si="1"/>
        <v>67.392752203721855</v>
      </c>
      <c r="H12">
        <v>2</v>
      </c>
      <c r="I12">
        <v>50</v>
      </c>
      <c r="J12">
        <v>10</v>
      </c>
      <c r="K12" s="12">
        <f t="shared" si="2"/>
        <v>24.766666666666666</v>
      </c>
      <c r="L12" s="8">
        <f t="shared" si="3"/>
        <v>49.932705248990587</v>
      </c>
      <c r="M12">
        <v>24</v>
      </c>
      <c r="N12">
        <v>46</v>
      </c>
      <c r="O12">
        <f t="shared" si="4"/>
        <v>1486</v>
      </c>
      <c r="P12" s="12">
        <f t="shared" si="5"/>
        <v>48.56666666666667</v>
      </c>
      <c r="Q12" s="8">
        <f t="shared" si="6"/>
        <v>69.553877831159923</v>
      </c>
      <c r="S12">
        <v>48</v>
      </c>
      <c r="T12">
        <v>34</v>
      </c>
      <c r="V12" s="16">
        <f t="shared" si="7"/>
        <v>186.87933528387236</v>
      </c>
    </row>
    <row r="13" spans="1:28" x14ac:dyDescent="0.35">
      <c r="A13" t="s">
        <v>55</v>
      </c>
      <c r="B13" t="s">
        <v>56</v>
      </c>
      <c r="C13" s="3" t="s">
        <v>63</v>
      </c>
      <c r="D13" s="3">
        <v>34</v>
      </c>
      <c r="E13" t="s">
        <v>64</v>
      </c>
      <c r="F13" s="12">
        <f t="shared" si="0"/>
        <v>190.53333333333333</v>
      </c>
      <c r="G13" s="8">
        <f t="shared" si="1"/>
        <v>60.188943317004906</v>
      </c>
      <c r="H13">
        <v>3</v>
      </c>
      <c r="I13">
        <v>10</v>
      </c>
      <c r="J13">
        <v>32</v>
      </c>
      <c r="K13" s="12">
        <f t="shared" si="2"/>
        <v>25.65</v>
      </c>
      <c r="L13" s="8">
        <f t="shared" si="3"/>
        <v>48.213125406107864</v>
      </c>
      <c r="M13">
        <v>25</v>
      </c>
      <c r="N13">
        <v>39</v>
      </c>
      <c r="O13">
        <f t="shared" si="4"/>
        <v>1539</v>
      </c>
      <c r="P13" s="12">
        <f t="shared" si="5"/>
        <v>45.233333333333334</v>
      </c>
      <c r="Q13" s="8">
        <f t="shared" si="6"/>
        <v>74.679439941046425</v>
      </c>
      <c r="S13">
        <v>45</v>
      </c>
      <c r="T13">
        <v>14</v>
      </c>
      <c r="V13" s="16">
        <f t="shared" si="7"/>
        <v>183.08150866415917</v>
      </c>
    </row>
    <row r="14" spans="1:28" x14ac:dyDescent="0.35">
      <c r="A14" t="s">
        <v>91</v>
      </c>
      <c r="B14" t="s">
        <v>92</v>
      </c>
      <c r="C14" s="3" t="s">
        <v>63</v>
      </c>
      <c r="F14" s="12">
        <f t="shared" si="0"/>
        <v>142.13333333333333</v>
      </c>
      <c r="G14" s="8">
        <f t="shared" si="1"/>
        <v>80.684803001876176</v>
      </c>
      <c r="H14">
        <v>2</v>
      </c>
      <c r="I14">
        <v>22</v>
      </c>
      <c r="J14">
        <v>8</v>
      </c>
      <c r="K14" s="12">
        <f t="shared" si="2"/>
        <v>12.366666666666667</v>
      </c>
      <c r="L14" s="8">
        <f t="shared" si="3"/>
        <v>100</v>
      </c>
      <c r="M14">
        <v>12</v>
      </c>
      <c r="N14">
        <v>22</v>
      </c>
      <c r="O14">
        <f t="shared" si="4"/>
        <v>742</v>
      </c>
      <c r="P14" s="12">
        <f t="shared" si="5"/>
        <v>0</v>
      </c>
      <c r="Q14" s="8"/>
      <c r="V14" s="16">
        <f t="shared" si="7"/>
        <v>180.68480300187616</v>
      </c>
    </row>
    <row r="15" spans="1:28" x14ac:dyDescent="0.35">
      <c r="A15" t="s">
        <v>17</v>
      </c>
      <c r="B15" t="s">
        <v>18</v>
      </c>
      <c r="C15" s="3" t="s">
        <v>63</v>
      </c>
      <c r="F15" s="12">
        <f t="shared" si="0"/>
        <v>124.51666666666667</v>
      </c>
      <c r="G15" s="8">
        <f t="shared" si="1"/>
        <v>92.100120465801112</v>
      </c>
      <c r="H15">
        <v>2</v>
      </c>
      <c r="I15">
        <v>4</v>
      </c>
      <c r="J15">
        <v>31</v>
      </c>
      <c r="K15" s="12">
        <f t="shared" si="2"/>
        <v>0</v>
      </c>
      <c r="L15" s="8"/>
      <c r="O15">
        <f t="shared" si="4"/>
        <v>0</v>
      </c>
      <c r="P15" s="12">
        <f t="shared" si="5"/>
        <v>39.9</v>
      </c>
      <c r="Q15" s="8">
        <f>$P$4/P15*100</f>
        <v>84.661654135338352</v>
      </c>
      <c r="S15">
        <v>39</v>
      </c>
      <c r="T15">
        <v>54</v>
      </c>
      <c r="V15" s="16">
        <f t="shared" si="7"/>
        <v>176.76177460113945</v>
      </c>
    </row>
    <row r="16" spans="1:28" x14ac:dyDescent="0.35">
      <c r="A16" t="s">
        <v>77</v>
      </c>
      <c r="B16" t="s">
        <v>78</v>
      </c>
      <c r="C16" s="3" t="s">
        <v>63</v>
      </c>
      <c r="D16" s="3">
        <v>34</v>
      </c>
      <c r="E16" t="s">
        <v>68</v>
      </c>
      <c r="F16" s="12">
        <f t="shared" si="0"/>
        <v>134.68333333333334</v>
      </c>
      <c r="G16" s="8">
        <f t="shared" si="1"/>
        <v>85.147877737903727</v>
      </c>
      <c r="H16">
        <v>2</v>
      </c>
      <c r="I16">
        <v>14</v>
      </c>
      <c r="J16">
        <v>41</v>
      </c>
      <c r="K16" s="12">
        <f t="shared" si="2"/>
        <v>15.3</v>
      </c>
      <c r="L16" s="8">
        <f>$K$4/K16*100</f>
        <v>80.827886710239653</v>
      </c>
      <c r="M16">
        <v>15</v>
      </c>
      <c r="N16">
        <v>18</v>
      </c>
      <c r="O16">
        <f t="shared" si="4"/>
        <v>918</v>
      </c>
      <c r="P16" s="12">
        <f t="shared" si="5"/>
        <v>0</v>
      </c>
      <c r="Q16" s="8"/>
      <c r="V16" s="16">
        <f t="shared" si="7"/>
        <v>165.97576444814337</v>
      </c>
    </row>
    <row r="17" spans="1:28" s="1" customFormat="1" x14ac:dyDescent="0.35">
      <c r="A17" t="s">
        <v>36</v>
      </c>
      <c r="B17" t="s">
        <v>37</v>
      </c>
      <c r="C17" s="3" t="s">
        <v>63</v>
      </c>
      <c r="D17" s="3">
        <v>32</v>
      </c>
      <c r="E17" t="s">
        <v>72</v>
      </c>
      <c r="F17" s="12">
        <f t="shared" si="0"/>
        <v>201.2</v>
      </c>
      <c r="G17" s="8">
        <f t="shared" si="1"/>
        <v>56.998011928429428</v>
      </c>
      <c r="H17">
        <v>3</v>
      </c>
      <c r="I17">
        <v>21</v>
      </c>
      <c r="J17">
        <v>12</v>
      </c>
      <c r="K17" s="12">
        <f t="shared" si="2"/>
        <v>39.216666666666669</v>
      </c>
      <c r="L17" s="8">
        <f>$K$4/K17*100</f>
        <v>31.534211644708883</v>
      </c>
      <c r="M17">
        <v>39</v>
      </c>
      <c r="N17">
        <v>13</v>
      </c>
      <c r="O17">
        <f t="shared" si="4"/>
        <v>2353</v>
      </c>
      <c r="P17" s="12">
        <f t="shared" si="5"/>
        <v>49.583333333333336</v>
      </c>
      <c r="Q17" s="8">
        <f>$P$4/P17*100</f>
        <v>68.127731092436974</v>
      </c>
      <c r="R17"/>
      <c r="S17">
        <v>49</v>
      </c>
      <c r="T17">
        <v>35</v>
      </c>
      <c r="U17" s="10"/>
      <c r="V17" s="16">
        <f t="shared" si="7"/>
        <v>156.6599546655753</v>
      </c>
      <c r="W17"/>
      <c r="X17"/>
      <c r="Y17"/>
      <c r="Z17"/>
      <c r="AA17"/>
      <c r="AB17"/>
    </row>
    <row r="18" spans="1:28" x14ac:dyDescent="0.35">
      <c r="A18" t="s">
        <v>81</v>
      </c>
      <c r="B18" t="s">
        <v>82</v>
      </c>
      <c r="C18" s="3" t="s">
        <v>63</v>
      </c>
      <c r="D18" s="3">
        <v>35</v>
      </c>
      <c r="E18" t="s">
        <v>67</v>
      </c>
      <c r="F18" s="12">
        <f t="shared" si="0"/>
        <v>230.71666666666667</v>
      </c>
      <c r="G18" s="8">
        <f t="shared" si="1"/>
        <v>49.705988586289102</v>
      </c>
      <c r="H18">
        <v>3</v>
      </c>
      <c r="I18">
        <v>50</v>
      </c>
      <c r="J18">
        <v>43</v>
      </c>
      <c r="K18" s="12">
        <f t="shared" si="2"/>
        <v>15.7</v>
      </c>
      <c r="L18" s="8">
        <f>$K$4/K18*100</f>
        <v>78.768577494692153</v>
      </c>
      <c r="M18">
        <v>15</v>
      </c>
      <c r="N18">
        <v>42</v>
      </c>
      <c r="O18">
        <f t="shared" si="4"/>
        <v>942</v>
      </c>
      <c r="P18" s="12">
        <f t="shared" si="5"/>
        <v>0</v>
      </c>
      <c r="Q18" s="8"/>
      <c r="V18" s="16">
        <f t="shared" si="7"/>
        <v>128.47456608098125</v>
      </c>
    </row>
    <row r="19" spans="1:28" x14ac:dyDescent="0.35">
      <c r="A19" t="s">
        <v>79</v>
      </c>
      <c r="B19" t="s">
        <v>80</v>
      </c>
      <c r="C19" s="3" t="s">
        <v>63</v>
      </c>
      <c r="D19" s="3">
        <v>44</v>
      </c>
      <c r="E19" t="s">
        <v>76</v>
      </c>
      <c r="F19" s="12">
        <f t="shared" ref="F19:F22" si="8">(H19*3600+I19*60+J19)/60</f>
        <v>248.06666666666666</v>
      </c>
      <c r="G19" s="8">
        <f t="shared" ref="G19" si="9">$F$4/F19*100</f>
        <v>46.229508196721312</v>
      </c>
      <c r="H19">
        <v>4</v>
      </c>
      <c r="I19">
        <v>8</v>
      </c>
      <c r="J19">
        <v>4</v>
      </c>
      <c r="K19" s="12">
        <f t="shared" ref="K19:K23" si="10">O19/60</f>
        <v>22.95</v>
      </c>
      <c r="L19" s="8">
        <f>$K$4/K19*100</f>
        <v>53.885257806826438</v>
      </c>
      <c r="M19">
        <v>22</v>
      </c>
      <c r="N19">
        <v>57</v>
      </c>
      <c r="O19">
        <f t="shared" ref="O19:O21" si="11">M19*60+N19</f>
        <v>1377</v>
      </c>
      <c r="P19" s="12">
        <f t="shared" ref="P19:P33" si="12">(R19*3600+S19*60+T19)/60</f>
        <v>0</v>
      </c>
      <c r="Q19" s="8"/>
      <c r="V19" s="16">
        <f t="shared" si="7"/>
        <v>100.11476600354774</v>
      </c>
    </row>
    <row r="20" spans="1:28" x14ac:dyDescent="0.35">
      <c r="A20" t="s">
        <v>46</v>
      </c>
      <c r="B20" t="s">
        <v>47</v>
      </c>
      <c r="C20" s="3" t="s">
        <v>63</v>
      </c>
      <c r="D20" s="3">
        <v>14</v>
      </c>
      <c r="E20" t="s">
        <v>67</v>
      </c>
      <c r="F20" s="12">
        <f t="shared" si="8"/>
        <v>0</v>
      </c>
      <c r="G20" s="8"/>
      <c r="H20" s="1"/>
      <c r="I20" s="1"/>
      <c r="J20" s="1"/>
      <c r="K20" s="12">
        <f t="shared" si="10"/>
        <v>0</v>
      </c>
      <c r="L20" s="8"/>
      <c r="M20" s="1"/>
      <c r="N20" s="1"/>
      <c r="O20">
        <f t="shared" si="11"/>
        <v>0</v>
      </c>
      <c r="P20" s="12">
        <f t="shared" si="12"/>
        <v>36.833333333333336</v>
      </c>
      <c r="Q20" s="8">
        <f>$P$4/P20*100</f>
        <v>91.710407239819006</v>
      </c>
      <c r="R20" s="1"/>
      <c r="S20" s="1">
        <v>36</v>
      </c>
      <c r="T20" s="1">
        <v>50</v>
      </c>
      <c r="U20" s="11"/>
      <c r="V20" s="16">
        <f t="shared" si="7"/>
        <v>91.710407239819006</v>
      </c>
      <c r="W20" s="1"/>
      <c r="X20" s="1"/>
      <c r="Y20" s="1"/>
      <c r="Z20" s="1"/>
      <c r="AA20" s="1"/>
      <c r="AB20" s="1"/>
    </row>
    <row r="21" spans="1:28" x14ac:dyDescent="0.35">
      <c r="A21" t="s">
        <v>57</v>
      </c>
      <c r="B21" t="s">
        <v>58</v>
      </c>
      <c r="C21" s="3" t="s">
        <v>63</v>
      </c>
      <c r="E21" t="s">
        <v>87</v>
      </c>
      <c r="F21" s="12">
        <f t="shared" si="8"/>
        <v>0</v>
      </c>
      <c r="G21" s="8"/>
      <c r="K21" s="12">
        <f t="shared" si="10"/>
        <v>0</v>
      </c>
      <c r="L21" s="8"/>
      <c r="O21">
        <f t="shared" si="11"/>
        <v>0</v>
      </c>
      <c r="P21" s="12">
        <f t="shared" si="12"/>
        <v>0</v>
      </c>
      <c r="Q21" s="8"/>
      <c r="U21" s="10">
        <v>85.75</v>
      </c>
      <c r="V21" s="16">
        <f t="shared" si="7"/>
        <v>85.75</v>
      </c>
    </row>
    <row r="22" spans="1:28" s="1" customFormat="1" x14ac:dyDescent="0.35">
      <c r="A22" t="s">
        <v>94</v>
      </c>
      <c r="B22" t="s">
        <v>93</v>
      </c>
      <c r="C22" s="3" t="s">
        <v>63</v>
      </c>
      <c r="D22" s="3"/>
      <c r="E22"/>
      <c r="F22" s="12">
        <f t="shared" si="8"/>
        <v>135.06666666666666</v>
      </c>
      <c r="G22" s="8">
        <f>$F$4/F22*100</f>
        <v>84.906219151036538</v>
      </c>
      <c r="H22">
        <v>2</v>
      </c>
      <c r="I22">
        <v>15</v>
      </c>
      <c r="J22">
        <v>4</v>
      </c>
      <c r="K22" s="12">
        <f t="shared" si="10"/>
        <v>0</v>
      </c>
      <c r="L22" s="8"/>
      <c r="M22">
        <v>16</v>
      </c>
      <c r="N22">
        <v>44</v>
      </c>
      <c r="O22"/>
      <c r="P22" s="12">
        <f t="shared" si="12"/>
        <v>0</v>
      </c>
      <c r="Q22" s="8"/>
      <c r="R22"/>
      <c r="S22"/>
      <c r="T22"/>
      <c r="U22" s="10"/>
      <c r="V22" s="16">
        <f t="shared" si="7"/>
        <v>84.906219151036538</v>
      </c>
      <c r="W22"/>
      <c r="X22"/>
      <c r="Y22"/>
      <c r="Z22"/>
      <c r="AA22"/>
      <c r="AB22"/>
    </row>
    <row r="23" spans="1:28" x14ac:dyDescent="0.35">
      <c r="A23" t="s">
        <v>13</v>
      </c>
      <c r="B23" t="s">
        <v>59</v>
      </c>
      <c r="K23" s="12">
        <f t="shared" si="10"/>
        <v>0</v>
      </c>
      <c r="P23" s="12">
        <f t="shared" si="12"/>
        <v>50.65</v>
      </c>
      <c r="Q23" s="8">
        <f>$P$4/P23*100</f>
        <v>66.692991115498529</v>
      </c>
      <c r="S23">
        <v>50</v>
      </c>
      <c r="T23">
        <v>39</v>
      </c>
      <c r="V23" s="16">
        <f t="shared" si="7"/>
        <v>66.692991115498529</v>
      </c>
    </row>
    <row r="24" spans="1:28" s="1" customFormat="1" x14ac:dyDescent="0.35">
      <c r="A24" t="s">
        <v>32</v>
      </c>
      <c r="B24" t="s">
        <v>33</v>
      </c>
      <c r="C24" s="3" t="s">
        <v>63</v>
      </c>
      <c r="D24" s="3">
        <v>44</v>
      </c>
      <c r="E24" t="s">
        <v>68</v>
      </c>
      <c r="F24" s="12">
        <f t="shared" ref="F24:F33" si="13">(H24*3600+I24*60+J24)/60</f>
        <v>0</v>
      </c>
      <c r="G24" s="8"/>
      <c r="H24"/>
      <c r="I24"/>
      <c r="J24"/>
      <c r="K24" s="12">
        <f t="shared" ref="K24:K33" si="14">O24/60</f>
        <v>0</v>
      </c>
      <c r="L24" s="8"/>
      <c r="M24"/>
      <c r="N24"/>
      <c r="O24">
        <f t="shared" ref="O24:O33" si="15">M24*60+N24</f>
        <v>0</v>
      </c>
      <c r="P24" s="12">
        <f t="shared" si="12"/>
        <v>53.283333333333331</v>
      </c>
      <c r="Q24" s="8">
        <f>$P$4/P24*100</f>
        <v>63.396934626212072</v>
      </c>
      <c r="R24"/>
      <c r="S24">
        <v>53</v>
      </c>
      <c r="T24">
        <v>17</v>
      </c>
      <c r="U24" s="10"/>
      <c r="V24" s="16">
        <f t="shared" si="7"/>
        <v>63.396934626212072</v>
      </c>
      <c r="W24"/>
      <c r="X24"/>
      <c r="Y24"/>
      <c r="Z24"/>
      <c r="AA24"/>
      <c r="AB24"/>
    </row>
    <row r="25" spans="1:28" x14ac:dyDescent="0.35">
      <c r="A25" t="s">
        <v>52</v>
      </c>
      <c r="B25" t="s">
        <v>53</v>
      </c>
      <c r="C25" s="3" t="s">
        <v>63</v>
      </c>
      <c r="D25" s="3">
        <v>18</v>
      </c>
      <c r="E25" t="s">
        <v>67</v>
      </c>
      <c r="F25" s="12">
        <f t="shared" si="13"/>
        <v>0</v>
      </c>
      <c r="G25" s="8"/>
      <c r="K25" s="12">
        <f t="shared" si="14"/>
        <v>0</v>
      </c>
      <c r="L25" s="8"/>
      <c r="O25">
        <f t="shared" si="15"/>
        <v>0</v>
      </c>
      <c r="P25" s="12">
        <f t="shared" si="12"/>
        <v>55</v>
      </c>
      <c r="Q25" s="8">
        <f>$P$4/P25*100</f>
        <v>61.418181818181814</v>
      </c>
      <c r="S25">
        <v>55</v>
      </c>
      <c r="V25" s="16">
        <f t="shared" si="7"/>
        <v>61.418181818181814</v>
      </c>
    </row>
    <row r="26" spans="1:28" x14ac:dyDescent="0.35">
      <c r="A26" t="s">
        <v>23</v>
      </c>
      <c r="B26" t="s">
        <v>24</v>
      </c>
      <c r="C26" s="3" t="s">
        <v>63</v>
      </c>
      <c r="D26" s="3">
        <v>27</v>
      </c>
      <c r="E26" t="s">
        <v>67</v>
      </c>
      <c r="F26" s="12">
        <f t="shared" si="13"/>
        <v>214.85</v>
      </c>
      <c r="G26" s="8">
        <f>$F$4/F26*100</f>
        <v>53.376774493832912</v>
      </c>
      <c r="H26">
        <v>3</v>
      </c>
      <c r="I26">
        <v>34</v>
      </c>
      <c r="J26">
        <v>51</v>
      </c>
      <c r="K26" s="12">
        <f t="shared" si="14"/>
        <v>0</v>
      </c>
      <c r="L26" s="8"/>
      <c r="O26">
        <f t="shared" si="15"/>
        <v>0</v>
      </c>
      <c r="P26" s="12">
        <f t="shared" si="12"/>
        <v>0</v>
      </c>
      <c r="Q26" s="8"/>
      <c r="V26" s="16">
        <f t="shared" si="7"/>
        <v>53.376774493832912</v>
      </c>
    </row>
    <row r="27" spans="1:28" x14ac:dyDescent="0.35">
      <c r="A27" t="s">
        <v>21</v>
      </c>
      <c r="B27" t="s">
        <v>22</v>
      </c>
      <c r="C27" s="3" t="s">
        <v>63</v>
      </c>
      <c r="F27" s="12">
        <f t="shared" si="13"/>
        <v>0</v>
      </c>
      <c r="G27" s="8"/>
      <c r="K27" s="12">
        <f t="shared" si="14"/>
        <v>0</v>
      </c>
      <c r="L27" s="8"/>
      <c r="O27">
        <f t="shared" si="15"/>
        <v>0</v>
      </c>
      <c r="P27" s="12">
        <f t="shared" si="12"/>
        <v>66.666666666666671</v>
      </c>
      <c r="Q27" s="8">
        <f>$P$4/P27*100</f>
        <v>50.669999999999995</v>
      </c>
      <c r="R27">
        <v>1</v>
      </c>
      <c r="S27">
        <v>6</v>
      </c>
      <c r="T27">
        <v>40</v>
      </c>
      <c r="V27" s="16">
        <f t="shared" si="7"/>
        <v>50.669999999999995</v>
      </c>
    </row>
    <row r="28" spans="1:28" x14ac:dyDescent="0.35">
      <c r="A28" t="s">
        <v>23</v>
      </c>
      <c r="B28" t="s">
        <v>24</v>
      </c>
      <c r="C28" s="3" t="s">
        <v>63</v>
      </c>
      <c r="F28" s="12">
        <f t="shared" si="13"/>
        <v>0</v>
      </c>
      <c r="G28" s="8"/>
      <c r="K28" s="12">
        <f t="shared" si="14"/>
        <v>27.366666666666667</v>
      </c>
      <c r="L28" s="8">
        <f>$K$4/K28*100</f>
        <v>45.188794153471378</v>
      </c>
      <c r="M28">
        <v>27</v>
      </c>
      <c r="N28">
        <v>22</v>
      </c>
      <c r="O28">
        <f t="shared" si="15"/>
        <v>1642</v>
      </c>
      <c r="P28" s="12">
        <f t="shared" si="12"/>
        <v>0</v>
      </c>
      <c r="Q28" s="8"/>
      <c r="V28" s="16">
        <f t="shared" si="7"/>
        <v>45.188794153471378</v>
      </c>
    </row>
    <row r="29" spans="1:28" x14ac:dyDescent="0.35">
      <c r="A29" t="s">
        <v>11</v>
      </c>
      <c r="B29" t="s">
        <v>12</v>
      </c>
      <c r="C29" s="3" t="s">
        <v>63</v>
      </c>
      <c r="D29" s="3">
        <v>20</v>
      </c>
      <c r="E29" t="s">
        <v>67</v>
      </c>
      <c r="F29" s="12">
        <f t="shared" si="13"/>
        <v>0</v>
      </c>
      <c r="G29" s="8"/>
      <c r="K29" s="12">
        <f t="shared" si="14"/>
        <v>0</v>
      </c>
      <c r="L29" s="8"/>
      <c r="O29">
        <f t="shared" si="15"/>
        <v>0</v>
      </c>
      <c r="P29" s="12">
        <f t="shared" si="12"/>
        <v>0</v>
      </c>
      <c r="Q29" s="8"/>
      <c r="V29" s="16">
        <f t="shared" si="7"/>
        <v>0</v>
      </c>
    </row>
    <row r="30" spans="1:28" x14ac:dyDescent="0.35">
      <c r="A30" t="s">
        <v>108</v>
      </c>
      <c r="B30" t="s">
        <v>109</v>
      </c>
      <c r="C30" s="3" t="s">
        <v>63</v>
      </c>
      <c r="D30" s="3">
        <v>58</v>
      </c>
      <c r="E30" t="s">
        <v>71</v>
      </c>
      <c r="F30" s="12">
        <f t="shared" si="13"/>
        <v>0</v>
      </c>
      <c r="G30" s="8"/>
      <c r="K30" s="12">
        <f t="shared" si="14"/>
        <v>0</v>
      </c>
      <c r="L30" s="8"/>
      <c r="O30">
        <f t="shared" si="15"/>
        <v>0</v>
      </c>
      <c r="P30" s="12">
        <f t="shared" si="12"/>
        <v>0</v>
      </c>
      <c r="Q30" s="8"/>
      <c r="V30" s="16">
        <f t="shared" si="7"/>
        <v>0</v>
      </c>
    </row>
    <row r="31" spans="1:28" x14ac:dyDescent="0.35">
      <c r="A31" t="s">
        <v>34</v>
      </c>
      <c r="B31" t="s">
        <v>35</v>
      </c>
      <c r="C31" s="3" t="s">
        <v>63</v>
      </c>
      <c r="D31" s="3">
        <v>43</v>
      </c>
      <c r="E31" t="s">
        <v>67</v>
      </c>
      <c r="F31" s="12">
        <f t="shared" si="13"/>
        <v>0</v>
      </c>
      <c r="G31" s="8"/>
      <c r="K31" s="12">
        <f t="shared" si="14"/>
        <v>0</v>
      </c>
      <c r="L31" s="8"/>
      <c r="O31">
        <f t="shared" si="15"/>
        <v>0</v>
      </c>
      <c r="P31" s="12">
        <f t="shared" si="12"/>
        <v>0</v>
      </c>
      <c r="Q31" s="8"/>
      <c r="V31" s="16">
        <f t="shared" si="7"/>
        <v>0</v>
      </c>
    </row>
    <row r="32" spans="1:28" x14ac:dyDescent="0.35">
      <c r="A32" t="s">
        <v>44</v>
      </c>
      <c r="B32" t="s">
        <v>45</v>
      </c>
      <c r="C32" s="3" t="s">
        <v>63</v>
      </c>
      <c r="D32" s="3">
        <v>25</v>
      </c>
      <c r="E32" t="s">
        <v>73</v>
      </c>
      <c r="F32" s="12">
        <f t="shared" si="13"/>
        <v>0</v>
      </c>
      <c r="G32" s="8"/>
      <c r="K32" s="12">
        <f t="shared" si="14"/>
        <v>0</v>
      </c>
      <c r="L32" s="8"/>
      <c r="O32">
        <f t="shared" si="15"/>
        <v>0</v>
      </c>
      <c r="P32" s="12">
        <f t="shared" si="12"/>
        <v>0</v>
      </c>
      <c r="Q32" s="8"/>
      <c r="V32" s="16">
        <f t="shared" si="7"/>
        <v>0</v>
      </c>
    </row>
    <row r="33" spans="1:22" x14ac:dyDescent="0.35">
      <c r="A33" t="s">
        <v>74</v>
      </c>
      <c r="B33" t="s">
        <v>75</v>
      </c>
      <c r="C33" s="3" t="s">
        <v>63</v>
      </c>
      <c r="D33" s="3">
        <v>22</v>
      </c>
      <c r="E33" t="s">
        <v>76</v>
      </c>
      <c r="F33" s="12">
        <f t="shared" si="13"/>
        <v>0</v>
      </c>
      <c r="G33" s="8"/>
      <c r="K33" s="12">
        <f t="shared" si="14"/>
        <v>0</v>
      </c>
      <c r="L33" s="8"/>
      <c r="O33">
        <f t="shared" si="15"/>
        <v>0</v>
      </c>
      <c r="P33" s="12">
        <f t="shared" si="12"/>
        <v>0</v>
      </c>
      <c r="Q33" s="8"/>
      <c r="V33" s="16">
        <f t="shared" si="7"/>
        <v>0</v>
      </c>
    </row>
  </sheetData>
  <sortState ref="A6:AB18">
    <sortCondition descending="1" ref="V6:V18"/>
  </sortState>
  <mergeCells count="3">
    <mergeCell ref="K3:L3"/>
    <mergeCell ref="F3:G3"/>
    <mergeCell ref="P3:Q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zoomScaleNormal="100" workbookViewId="0">
      <pane ySplit="5" topLeftCell="A6" activePane="bottomLeft" state="frozen"/>
      <selection pane="bottomLeft" activeCell="P3" sqref="P3:Q3"/>
    </sheetView>
  </sheetViews>
  <sheetFormatPr defaultRowHeight="14.5" x14ac:dyDescent="0.35"/>
  <cols>
    <col min="1" max="1" width="9.26953125" customWidth="1"/>
    <col min="2" max="2" width="14.1796875" customWidth="1"/>
    <col min="3" max="3" width="7" style="3" customWidth="1"/>
    <col min="4" max="4" width="6.26953125" style="3" customWidth="1"/>
    <col min="5" max="5" width="12.08984375" customWidth="1"/>
    <col min="6" max="6" width="8.984375E-2" customWidth="1"/>
    <col min="7" max="7" width="8.7265625" style="10"/>
    <col min="9" max="11" width="8.7265625" hidden="1" customWidth="1"/>
    <col min="12" max="12" width="8.7265625" style="10"/>
    <col min="13" max="13" width="8.7265625" customWidth="1"/>
    <col min="14" max="15" width="8.7265625" hidden="1" customWidth="1"/>
    <col min="16" max="16" width="8.7265625" style="10"/>
    <col min="18" max="20" width="0" hidden="1" customWidth="1"/>
    <col min="21" max="21" width="9.7265625" style="10" customWidth="1"/>
    <col min="22" max="22" width="8.7265625" style="14"/>
  </cols>
  <sheetData>
    <row r="1" spans="1:28" ht="23.5" x14ac:dyDescent="0.55000000000000004">
      <c r="A1" s="19" t="s">
        <v>101</v>
      </c>
      <c r="G1" s="18"/>
      <c r="L1" s="18"/>
      <c r="P1" s="18"/>
      <c r="U1" s="18"/>
      <c r="V1" s="17"/>
    </row>
    <row r="2" spans="1:28" ht="21" x14ac:dyDescent="0.5">
      <c r="A2" s="20" t="s">
        <v>104</v>
      </c>
      <c r="G2" s="18"/>
      <c r="L2" s="18"/>
      <c r="P2" s="18"/>
      <c r="U2" s="18"/>
      <c r="V2" s="17"/>
    </row>
    <row r="3" spans="1:28" x14ac:dyDescent="0.35">
      <c r="A3" t="s">
        <v>106</v>
      </c>
      <c r="F3" s="6"/>
      <c r="G3" s="22" t="s">
        <v>95</v>
      </c>
      <c r="H3" s="23"/>
      <c r="I3" s="6"/>
      <c r="J3" s="6"/>
      <c r="K3" s="6"/>
      <c r="L3" s="22" t="s">
        <v>85</v>
      </c>
      <c r="M3" s="23"/>
      <c r="N3" s="6"/>
      <c r="O3" s="6"/>
      <c r="P3" s="22" t="s">
        <v>86</v>
      </c>
      <c r="Q3" s="23"/>
      <c r="R3" s="6"/>
      <c r="S3" s="6"/>
      <c r="T3" s="6"/>
      <c r="U3" s="9" t="s">
        <v>99</v>
      </c>
    </row>
    <row r="4" spans="1:28" x14ac:dyDescent="0.35">
      <c r="E4" t="s">
        <v>100</v>
      </c>
      <c r="G4" s="9">
        <v>128.72</v>
      </c>
      <c r="L4" s="13">
        <v>16.3</v>
      </c>
      <c r="M4" s="8"/>
      <c r="N4" s="8"/>
      <c r="O4" s="8"/>
      <c r="P4" s="13">
        <v>40.200000000000003</v>
      </c>
      <c r="U4" s="9">
        <v>50.78</v>
      </c>
    </row>
    <row r="5" spans="1:28" s="5" customFormat="1" x14ac:dyDescent="0.35">
      <c r="A5" s="5" t="s">
        <v>0</v>
      </c>
      <c r="B5" s="5" t="s">
        <v>1</v>
      </c>
      <c r="C5" s="7" t="s">
        <v>60</v>
      </c>
      <c r="D5" s="7" t="s">
        <v>61</v>
      </c>
      <c r="E5" s="5" t="s">
        <v>62</v>
      </c>
      <c r="F5" s="5" t="s">
        <v>90</v>
      </c>
      <c r="G5" s="9" t="s">
        <v>83</v>
      </c>
      <c r="H5" s="5" t="s">
        <v>84</v>
      </c>
      <c r="I5" s="5" t="s">
        <v>98</v>
      </c>
      <c r="J5" s="5" t="s">
        <v>96</v>
      </c>
      <c r="K5" s="5" t="s">
        <v>97</v>
      </c>
      <c r="L5" s="9" t="s">
        <v>83</v>
      </c>
      <c r="M5" s="5" t="s">
        <v>84</v>
      </c>
      <c r="N5" s="5" t="s">
        <v>88</v>
      </c>
      <c r="O5" s="5" t="s">
        <v>89</v>
      </c>
      <c r="P5" s="9" t="s">
        <v>83</v>
      </c>
      <c r="Q5" s="5" t="s">
        <v>84</v>
      </c>
      <c r="R5" s="5" t="s">
        <v>98</v>
      </c>
      <c r="S5" s="5" t="s">
        <v>96</v>
      </c>
      <c r="T5" s="5" t="s">
        <v>97</v>
      </c>
      <c r="U5" s="9" t="s">
        <v>84</v>
      </c>
      <c r="V5" s="14" t="s">
        <v>2</v>
      </c>
    </row>
    <row r="6" spans="1:28" x14ac:dyDescent="0.35">
      <c r="A6" t="s">
        <v>38</v>
      </c>
      <c r="B6" t="s">
        <v>39</v>
      </c>
      <c r="C6" s="3" t="s">
        <v>65</v>
      </c>
      <c r="D6" s="3">
        <v>32</v>
      </c>
      <c r="E6" t="s">
        <v>67</v>
      </c>
      <c r="F6">
        <f t="shared" ref="F6:F16" si="0">N6*60+O6</f>
        <v>1038</v>
      </c>
      <c r="G6" s="12">
        <f t="shared" ref="G6:G16" si="1">(I6*60)+J6+(K6/60)</f>
        <v>128.71666666666667</v>
      </c>
      <c r="H6" s="8">
        <f t="shared" ref="H6:H11" si="2">$G$4/G6*100</f>
        <v>100.00258966722775</v>
      </c>
      <c r="I6">
        <v>2</v>
      </c>
      <c r="J6">
        <v>8</v>
      </c>
      <c r="K6">
        <v>43</v>
      </c>
      <c r="L6" s="12">
        <f t="shared" ref="L6:L14" si="3">F6/60</f>
        <v>17.3</v>
      </c>
      <c r="M6" s="8">
        <f t="shared" ref="M6:M11" si="4">$L$4/L6*100</f>
        <v>94.219653179190757</v>
      </c>
      <c r="N6">
        <v>17</v>
      </c>
      <c r="O6">
        <v>18</v>
      </c>
      <c r="P6" s="12">
        <f t="shared" ref="P6:P16" si="5">(R6*60)+S6+(T6/60)</f>
        <v>40.200000000000003</v>
      </c>
      <c r="Q6" s="8">
        <f>$P$4/P6*100</f>
        <v>100</v>
      </c>
      <c r="S6">
        <v>40</v>
      </c>
      <c r="T6">
        <v>12</v>
      </c>
      <c r="U6" s="10">
        <v>43.29</v>
      </c>
      <c r="V6" s="16">
        <f t="shared" ref="V6:V16" si="6">M6+H6+Q6+U6</f>
        <v>337.51224284641853</v>
      </c>
    </row>
    <row r="7" spans="1:28" x14ac:dyDescent="0.35">
      <c r="A7" t="s">
        <v>15</v>
      </c>
      <c r="B7" t="s">
        <v>16</v>
      </c>
      <c r="C7" s="3" t="s">
        <v>65</v>
      </c>
      <c r="D7" s="3">
        <v>29</v>
      </c>
      <c r="E7" t="s">
        <v>69</v>
      </c>
      <c r="F7">
        <f t="shared" si="0"/>
        <v>978</v>
      </c>
      <c r="G7" s="12">
        <f t="shared" si="1"/>
        <v>151.15</v>
      </c>
      <c r="H7" s="8">
        <f t="shared" si="2"/>
        <v>85.160436652332123</v>
      </c>
      <c r="I7">
        <v>2</v>
      </c>
      <c r="J7">
        <v>31</v>
      </c>
      <c r="K7">
        <v>9</v>
      </c>
      <c r="L7" s="12">
        <f t="shared" si="3"/>
        <v>16.3</v>
      </c>
      <c r="M7" s="8">
        <f t="shared" si="4"/>
        <v>100</v>
      </c>
      <c r="N7">
        <v>16</v>
      </c>
      <c r="O7">
        <v>18</v>
      </c>
      <c r="P7" s="12">
        <f t="shared" si="5"/>
        <v>51.616666666666667</v>
      </c>
      <c r="Q7" s="8">
        <f>$P$4/P7*100</f>
        <v>77.881821117210208</v>
      </c>
      <c r="S7">
        <v>51</v>
      </c>
      <c r="T7">
        <v>37</v>
      </c>
      <c r="U7" s="10">
        <v>50.78</v>
      </c>
      <c r="V7" s="16">
        <f t="shared" si="6"/>
        <v>313.82225776954238</v>
      </c>
    </row>
    <row r="8" spans="1:28" s="1" customFormat="1" x14ac:dyDescent="0.35">
      <c r="A8" t="s">
        <v>42</v>
      </c>
      <c r="B8" t="s">
        <v>43</v>
      </c>
      <c r="C8" s="3" t="s">
        <v>65</v>
      </c>
      <c r="D8" s="3">
        <v>32</v>
      </c>
      <c r="E8" t="s">
        <v>68</v>
      </c>
      <c r="F8">
        <f t="shared" si="0"/>
        <v>1311</v>
      </c>
      <c r="G8" s="12">
        <f t="shared" si="1"/>
        <v>149.21666666666667</v>
      </c>
      <c r="H8" s="8">
        <f t="shared" si="2"/>
        <v>86.263822182508648</v>
      </c>
      <c r="I8">
        <v>2</v>
      </c>
      <c r="J8">
        <v>29</v>
      </c>
      <c r="K8">
        <v>13</v>
      </c>
      <c r="L8" s="12">
        <f t="shared" si="3"/>
        <v>21.85</v>
      </c>
      <c r="M8" s="8">
        <f t="shared" si="4"/>
        <v>74.5995423340961</v>
      </c>
      <c r="N8">
        <v>21</v>
      </c>
      <c r="O8">
        <v>51</v>
      </c>
      <c r="P8" s="12">
        <f t="shared" si="5"/>
        <v>45.583333333333336</v>
      </c>
      <c r="Q8" s="8">
        <f>$P$4/P8*100</f>
        <v>88.190127970749543</v>
      </c>
      <c r="R8"/>
      <c r="S8">
        <v>45</v>
      </c>
      <c r="T8">
        <v>35</v>
      </c>
      <c r="U8" s="12">
        <v>30.8</v>
      </c>
      <c r="V8" s="16">
        <f t="shared" si="6"/>
        <v>279.85349248735429</v>
      </c>
      <c r="W8"/>
      <c r="X8"/>
      <c r="Y8"/>
      <c r="Z8"/>
      <c r="AA8"/>
      <c r="AB8"/>
    </row>
    <row r="9" spans="1:28" x14ac:dyDescent="0.35">
      <c r="A9" t="s">
        <v>19</v>
      </c>
      <c r="B9" t="s">
        <v>20</v>
      </c>
      <c r="C9" s="3" t="s">
        <v>65</v>
      </c>
      <c r="D9" s="3">
        <v>52</v>
      </c>
      <c r="E9" t="s">
        <v>70</v>
      </c>
      <c r="F9">
        <f t="shared" si="0"/>
        <v>1639</v>
      </c>
      <c r="G9" s="12">
        <f t="shared" si="1"/>
        <v>158.80000000000001</v>
      </c>
      <c r="H9" s="8">
        <f t="shared" si="2"/>
        <v>81.057934508816103</v>
      </c>
      <c r="I9">
        <v>2</v>
      </c>
      <c r="J9">
        <v>38</v>
      </c>
      <c r="K9">
        <v>48</v>
      </c>
      <c r="L9" s="12">
        <f t="shared" si="3"/>
        <v>27.316666666666666</v>
      </c>
      <c r="M9" s="8">
        <f t="shared" si="4"/>
        <v>59.670530811470414</v>
      </c>
      <c r="N9">
        <v>27</v>
      </c>
      <c r="O9">
        <v>19</v>
      </c>
      <c r="P9" s="12">
        <f t="shared" si="5"/>
        <v>45.05</v>
      </c>
      <c r="Q9" s="8">
        <f>$P$4/P9*100</f>
        <v>89.234184239733636</v>
      </c>
      <c r="S9">
        <v>45</v>
      </c>
      <c r="T9">
        <v>3</v>
      </c>
      <c r="V9" s="16">
        <f t="shared" si="6"/>
        <v>229.96264956002017</v>
      </c>
    </row>
    <row r="10" spans="1:28" x14ac:dyDescent="0.35">
      <c r="A10" t="s">
        <v>3</v>
      </c>
      <c r="B10" t="s">
        <v>4</v>
      </c>
      <c r="C10" s="3" t="s">
        <v>65</v>
      </c>
      <c r="D10" s="3">
        <v>37</v>
      </c>
      <c r="E10" t="s">
        <v>66</v>
      </c>
      <c r="F10">
        <f t="shared" si="0"/>
        <v>2290</v>
      </c>
      <c r="G10" s="12">
        <f t="shared" si="1"/>
        <v>213.28333333333333</v>
      </c>
      <c r="H10" s="8">
        <f t="shared" si="2"/>
        <v>60.351644916777367</v>
      </c>
      <c r="I10">
        <v>3</v>
      </c>
      <c r="J10">
        <v>33</v>
      </c>
      <c r="K10">
        <v>17</v>
      </c>
      <c r="L10" s="12">
        <f t="shared" si="3"/>
        <v>38.166666666666664</v>
      </c>
      <c r="M10" s="8">
        <f t="shared" si="4"/>
        <v>42.707423580786028</v>
      </c>
      <c r="N10">
        <v>38</v>
      </c>
      <c r="O10">
        <v>10</v>
      </c>
      <c r="P10" s="12">
        <f t="shared" si="5"/>
        <v>56.733333333333334</v>
      </c>
      <c r="Q10" s="8">
        <f>$P$4/P10*100</f>
        <v>70.857814336075208</v>
      </c>
      <c r="S10">
        <v>56</v>
      </c>
      <c r="T10">
        <v>44</v>
      </c>
      <c r="U10" s="10">
        <v>13.32</v>
      </c>
      <c r="V10" s="16">
        <f t="shared" si="6"/>
        <v>187.23688283363862</v>
      </c>
    </row>
    <row r="11" spans="1:28" x14ac:dyDescent="0.35">
      <c r="A11" t="s">
        <v>28</v>
      </c>
      <c r="B11" t="s">
        <v>29</v>
      </c>
      <c r="C11" s="3" t="s">
        <v>65</v>
      </c>
      <c r="D11" s="3">
        <v>30</v>
      </c>
      <c r="E11" t="s">
        <v>67</v>
      </c>
      <c r="F11">
        <f t="shared" si="0"/>
        <v>1931</v>
      </c>
      <c r="G11" s="12">
        <f t="shared" si="1"/>
        <v>209.21666666666667</v>
      </c>
      <c r="H11" s="8">
        <f t="shared" si="2"/>
        <v>61.524735123078145</v>
      </c>
      <c r="I11">
        <v>3</v>
      </c>
      <c r="J11">
        <v>29</v>
      </c>
      <c r="K11">
        <v>13</v>
      </c>
      <c r="L11" s="12">
        <f t="shared" si="3"/>
        <v>32.18333333333333</v>
      </c>
      <c r="M11" s="8">
        <f t="shared" si="4"/>
        <v>50.647332988089076</v>
      </c>
      <c r="N11">
        <v>32</v>
      </c>
      <c r="O11">
        <v>11</v>
      </c>
      <c r="P11" s="12">
        <f t="shared" si="5"/>
        <v>0</v>
      </c>
      <c r="Q11" s="8"/>
      <c r="V11" s="16">
        <f t="shared" si="6"/>
        <v>112.17206811116722</v>
      </c>
    </row>
    <row r="12" spans="1:28" x14ac:dyDescent="0.35">
      <c r="A12" t="s">
        <v>40</v>
      </c>
      <c r="B12" t="s">
        <v>41</v>
      </c>
      <c r="C12" s="3" t="s">
        <v>65</v>
      </c>
      <c r="D12" s="3">
        <v>31</v>
      </c>
      <c r="E12" t="s">
        <v>72</v>
      </c>
      <c r="F12">
        <f t="shared" si="0"/>
        <v>0</v>
      </c>
      <c r="G12" s="12">
        <f t="shared" si="1"/>
        <v>0</v>
      </c>
      <c r="H12" s="8"/>
      <c r="I12" s="1"/>
      <c r="J12" s="1"/>
      <c r="K12" s="1"/>
      <c r="L12" s="12">
        <f t="shared" si="3"/>
        <v>0</v>
      </c>
      <c r="M12" s="8"/>
      <c r="N12" s="1"/>
      <c r="O12" s="1"/>
      <c r="P12" s="12">
        <f t="shared" si="5"/>
        <v>47.383333333333333</v>
      </c>
      <c r="Q12" s="8">
        <f>$P$4/P12*100</f>
        <v>84.839957791065785</v>
      </c>
      <c r="R12" s="1"/>
      <c r="S12" s="1">
        <v>47</v>
      </c>
      <c r="T12" s="1">
        <v>23</v>
      </c>
      <c r="U12" s="11"/>
      <c r="V12" s="16">
        <f t="shared" si="6"/>
        <v>84.839957791065785</v>
      </c>
      <c r="W12" s="1"/>
      <c r="X12" s="1"/>
      <c r="Y12" s="1"/>
      <c r="Z12" s="1"/>
      <c r="AA12" s="1"/>
      <c r="AB12" s="1"/>
    </row>
    <row r="13" spans="1:28" x14ac:dyDescent="0.35">
      <c r="A13" t="s">
        <v>5</v>
      </c>
      <c r="B13" t="s">
        <v>6</v>
      </c>
      <c r="C13" s="3" t="s">
        <v>65</v>
      </c>
      <c r="D13" s="3">
        <v>38</v>
      </c>
      <c r="E13" t="s">
        <v>67</v>
      </c>
      <c r="F13">
        <f t="shared" si="0"/>
        <v>0</v>
      </c>
      <c r="G13" s="12">
        <f t="shared" si="1"/>
        <v>0</v>
      </c>
      <c r="H13" s="8"/>
      <c r="I13" s="1"/>
      <c r="J13" s="1"/>
      <c r="K13" s="1"/>
      <c r="L13" s="12">
        <f t="shared" si="3"/>
        <v>0</v>
      </c>
      <c r="M13" s="8"/>
      <c r="N13" s="1"/>
      <c r="O13" s="1"/>
      <c r="P13" s="12">
        <f t="shared" si="5"/>
        <v>0</v>
      </c>
      <c r="Q13" s="8"/>
      <c r="R13" s="1"/>
      <c r="S13" s="1"/>
      <c r="T13" s="1"/>
      <c r="U13" s="11"/>
      <c r="V13" s="16">
        <f t="shared" si="6"/>
        <v>0</v>
      </c>
      <c r="W13" s="1"/>
      <c r="X13" s="1"/>
      <c r="Y13" s="1"/>
      <c r="Z13" s="1"/>
      <c r="AA13" s="1"/>
      <c r="AB13" s="1"/>
    </row>
    <row r="14" spans="1:28" x14ac:dyDescent="0.35">
      <c r="A14" t="s">
        <v>102</v>
      </c>
      <c r="B14" t="s">
        <v>103</v>
      </c>
      <c r="C14" s="3" t="s">
        <v>65</v>
      </c>
      <c r="D14" s="3">
        <v>57</v>
      </c>
      <c r="E14" t="s">
        <v>67</v>
      </c>
      <c r="F14">
        <f t="shared" si="0"/>
        <v>0</v>
      </c>
      <c r="G14" s="12">
        <f t="shared" si="1"/>
        <v>0</v>
      </c>
      <c r="H14" s="8"/>
      <c r="L14" s="12">
        <f t="shared" si="3"/>
        <v>0</v>
      </c>
      <c r="M14" s="8"/>
      <c r="P14" s="12">
        <f t="shared" si="5"/>
        <v>0</v>
      </c>
      <c r="Q14" s="8"/>
      <c r="V14" s="16">
        <f t="shared" si="6"/>
        <v>0</v>
      </c>
    </row>
    <row r="15" spans="1:28" x14ac:dyDescent="0.35">
      <c r="A15" t="s">
        <v>25</v>
      </c>
      <c r="B15" t="s">
        <v>26</v>
      </c>
      <c r="C15" s="3" t="s">
        <v>65</v>
      </c>
      <c r="D15" s="3">
        <v>30</v>
      </c>
      <c r="E15" t="s">
        <v>67</v>
      </c>
      <c r="F15">
        <f t="shared" si="0"/>
        <v>0</v>
      </c>
      <c r="G15" s="12">
        <f t="shared" si="1"/>
        <v>0</v>
      </c>
      <c r="H15" s="8"/>
      <c r="L15" s="12">
        <v>0</v>
      </c>
      <c r="M15" s="8"/>
      <c r="P15" s="12">
        <f t="shared" si="5"/>
        <v>0</v>
      </c>
      <c r="Q15" s="8"/>
      <c r="V15" s="16">
        <f t="shared" si="6"/>
        <v>0</v>
      </c>
    </row>
    <row r="16" spans="1:28" x14ac:dyDescent="0.35">
      <c r="A16" t="s">
        <v>54</v>
      </c>
      <c r="B16" t="s">
        <v>53</v>
      </c>
      <c r="C16" s="3" t="s">
        <v>65</v>
      </c>
      <c r="D16" s="3">
        <v>48</v>
      </c>
      <c r="E16" t="s">
        <v>67</v>
      </c>
      <c r="F16">
        <f t="shared" si="0"/>
        <v>0</v>
      </c>
      <c r="G16" s="12">
        <f t="shared" si="1"/>
        <v>0</v>
      </c>
      <c r="H16" s="8"/>
      <c r="L16" s="12">
        <f>F16/60</f>
        <v>0</v>
      </c>
      <c r="M16" s="8"/>
      <c r="P16" s="12">
        <f t="shared" si="5"/>
        <v>0</v>
      </c>
      <c r="Q16" s="8"/>
      <c r="V16" s="16">
        <f t="shared" si="6"/>
        <v>0</v>
      </c>
    </row>
    <row r="23" spans="1:28" x14ac:dyDescent="0.35">
      <c r="A23" s="4"/>
      <c r="B23" s="4"/>
    </row>
    <row r="28" spans="1:28" s="1" customFormat="1" x14ac:dyDescent="0.35">
      <c r="A28"/>
      <c r="B28"/>
      <c r="C28" s="3"/>
      <c r="D28" s="3"/>
      <c r="E28"/>
      <c r="F28"/>
      <c r="G28" s="10"/>
      <c r="H28"/>
      <c r="I28"/>
      <c r="J28"/>
      <c r="K28"/>
      <c r="L28" s="10"/>
      <c r="M28"/>
      <c r="N28"/>
      <c r="O28"/>
      <c r="P28" s="10"/>
      <c r="Q28"/>
      <c r="R28"/>
      <c r="S28"/>
      <c r="T28"/>
      <c r="U28" s="10"/>
      <c r="V28" s="14"/>
      <c r="W28"/>
      <c r="X28"/>
      <c r="Y28"/>
      <c r="Z28"/>
      <c r="AA28"/>
      <c r="AB28"/>
    </row>
    <row r="33" spans="1:28" s="1" customFormat="1" x14ac:dyDescent="0.35">
      <c r="A33"/>
      <c r="B33"/>
      <c r="C33" s="3"/>
      <c r="D33" s="3"/>
      <c r="E33"/>
      <c r="F33"/>
      <c r="G33" s="10"/>
      <c r="H33"/>
      <c r="I33"/>
      <c r="J33"/>
      <c r="K33"/>
      <c r="L33" s="10"/>
      <c r="M33"/>
      <c r="N33"/>
      <c r="O33"/>
      <c r="P33" s="10"/>
      <c r="Q33"/>
      <c r="R33"/>
      <c r="S33"/>
      <c r="T33"/>
      <c r="U33" s="10"/>
      <c r="V33" s="14"/>
      <c r="W33"/>
      <c r="X33"/>
      <c r="Y33"/>
      <c r="Z33"/>
      <c r="AA33"/>
      <c r="AB33"/>
    </row>
    <row r="34" spans="1:28" x14ac:dyDescent="0.35">
      <c r="G34" s="11"/>
      <c r="H34" s="1"/>
      <c r="I34" s="1"/>
      <c r="J34" s="1"/>
      <c r="K34" s="1"/>
      <c r="L34" s="11"/>
      <c r="M34" s="1"/>
      <c r="N34" s="1"/>
      <c r="O34" s="1"/>
      <c r="P34" s="11"/>
      <c r="Q34" s="1"/>
      <c r="R34" s="1"/>
      <c r="S34" s="1"/>
      <c r="T34" s="1"/>
      <c r="U34" s="11"/>
      <c r="V34" s="15"/>
      <c r="W34" s="1"/>
      <c r="X34" s="1"/>
      <c r="Y34" s="1"/>
      <c r="Z34" s="1"/>
      <c r="AA34" s="1"/>
      <c r="AB34" s="1"/>
    </row>
    <row r="35" spans="1:28" s="1" customFormat="1" x14ac:dyDescent="0.35">
      <c r="A35"/>
      <c r="B35"/>
      <c r="C35" s="3"/>
      <c r="D35" s="3"/>
      <c r="E35"/>
      <c r="F35"/>
      <c r="G35" s="10"/>
      <c r="H35"/>
      <c r="I35"/>
      <c r="J35"/>
      <c r="K35"/>
      <c r="L35" s="10"/>
      <c r="M35"/>
      <c r="N35"/>
      <c r="O35"/>
      <c r="P35" s="10"/>
      <c r="Q35"/>
      <c r="R35"/>
      <c r="S35"/>
      <c r="T35"/>
      <c r="U35" s="10"/>
      <c r="V35" s="14"/>
      <c r="W35"/>
      <c r="X35"/>
      <c r="Y35"/>
      <c r="Z35"/>
      <c r="AA35"/>
      <c r="AB35"/>
    </row>
    <row r="36" spans="1:28" x14ac:dyDescent="0.35">
      <c r="G36" s="11"/>
      <c r="H36" s="1"/>
      <c r="I36" s="1"/>
      <c r="J36" s="1"/>
      <c r="K36" s="1"/>
      <c r="L36" s="11"/>
      <c r="M36" s="1"/>
      <c r="N36" s="1"/>
      <c r="O36" s="1"/>
      <c r="P36" s="11"/>
      <c r="Q36" s="1"/>
      <c r="R36" s="1"/>
      <c r="S36" s="1"/>
      <c r="T36" s="1"/>
      <c r="U36" s="11"/>
      <c r="V36" s="15"/>
      <c r="W36" s="1"/>
      <c r="X36" s="1"/>
      <c r="Y36" s="1"/>
      <c r="Z36" s="1"/>
      <c r="AA36" s="1"/>
      <c r="AB36" s="1"/>
    </row>
    <row r="39" spans="1:28" x14ac:dyDescent="0.35">
      <c r="A39" s="1"/>
      <c r="B39" s="1"/>
      <c r="C39" s="2"/>
      <c r="D39" s="2"/>
      <c r="E39" s="1"/>
    </row>
    <row r="40" spans="1:28" x14ac:dyDescent="0.35">
      <c r="A40" s="1"/>
      <c r="B40" s="1"/>
      <c r="C40" s="2"/>
      <c r="D40" s="2"/>
      <c r="E40" s="1"/>
    </row>
    <row r="41" spans="1:28" x14ac:dyDescent="0.35">
      <c r="A41" s="1"/>
      <c r="B41" s="1"/>
      <c r="C41" s="2"/>
      <c r="D41" s="2"/>
      <c r="E41" s="1"/>
    </row>
    <row r="42" spans="1:28" x14ac:dyDescent="0.35">
      <c r="A42" s="1"/>
      <c r="B42" s="1"/>
      <c r="C42" s="2"/>
      <c r="D42" s="2"/>
      <c r="E42" s="1"/>
    </row>
    <row r="43" spans="1:28" x14ac:dyDescent="0.35">
      <c r="A43" s="1"/>
      <c r="B43" s="1"/>
      <c r="C43" s="2"/>
    </row>
  </sheetData>
  <sortState ref="A6:AB16">
    <sortCondition descending="1" ref="V6:V16"/>
  </sortState>
  <mergeCells count="3">
    <mergeCell ref="L3:M3"/>
    <mergeCell ref="G3:H3"/>
    <mergeCell ref="P3:Q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Men</vt:lpstr>
      <vt:lpstr>Women</vt:lpstr>
      <vt:lpstr>Women!Print_Area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Reid</dc:creator>
  <cp:lastModifiedBy>Matt Reid</cp:lastModifiedBy>
  <cp:lastPrinted>2017-02-05T22:45:53Z</cp:lastPrinted>
  <dcterms:created xsi:type="dcterms:W3CDTF">2017-02-05T21:57:30Z</dcterms:created>
  <dcterms:modified xsi:type="dcterms:W3CDTF">2017-02-06T19:04:34Z</dcterms:modified>
</cp:coreProperties>
</file>